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User\Documents\AGLS\Spreadsheets\"/>
    </mc:Choice>
  </mc:AlternateContent>
  <xr:revisionPtr revIDLastSave="0" documentId="13_ncr:1_{206A4B65-9845-4380-B5F4-E6F820D50A69}" xr6:coauthVersionLast="47" xr6:coauthVersionMax="47" xr10:uidLastSave="{00000000-0000-0000-0000-000000000000}"/>
  <bookViews>
    <workbookView xWindow="-108" yWindow="-108" windowWidth="23256" windowHeight="12456" xr2:uid="{00000000-000D-0000-FFFF-FFFF00000000}"/>
  </bookViews>
  <sheets>
    <sheet name="CBA" sheetId="2" r:id="rId1"/>
    <sheet name="Value of added animal product"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4" l="1"/>
  <c r="D14" i="4"/>
  <c r="D13" i="4"/>
  <c r="C13" i="4"/>
  <c r="B14" i="4"/>
  <c r="B13" i="4"/>
  <c r="C9" i="4"/>
  <c r="D11" i="4" l="1"/>
  <c r="C11" i="4"/>
  <c r="C14" i="4" s="1"/>
  <c r="B11" i="4"/>
  <c r="D4" i="4"/>
  <c r="D6" i="4" s="1"/>
  <c r="D7" i="4" s="1"/>
  <c r="C4" i="4"/>
  <c r="C6" i="4" s="1"/>
  <c r="C7" i="4" s="1"/>
  <c r="B4" i="4"/>
  <c r="B12" i="2"/>
  <c r="B6" i="4" l="1"/>
  <c r="B10" i="2"/>
  <c r="B13" i="2" s="1"/>
  <c r="B7" i="4" l="1"/>
  <c r="D28" i="2"/>
  <c r="D27" i="2"/>
  <c r="D26" i="2"/>
  <c r="D25" i="2"/>
  <c r="D24" i="2"/>
  <c r="D23" i="2"/>
  <c r="D22" i="2"/>
  <c r="D21" i="2"/>
  <c r="D20" i="2"/>
  <c r="D19" i="2"/>
  <c r="D30" i="2" l="1"/>
  <c r="B4" i="2" s="1"/>
  <c r="B6" i="2" s="1"/>
  <c r="B15" i="2" l="1"/>
  <c r="B14" i="2"/>
  <c r="B16" i="2"/>
</calcChain>
</file>

<file path=xl/sharedStrings.xml><?xml version="1.0" encoding="utf-8"?>
<sst xmlns="http://schemas.openxmlformats.org/spreadsheetml/2006/main" count="58" uniqueCount="54">
  <si>
    <t>Base yield</t>
  </si>
  <si>
    <t>year</t>
  </si>
  <si>
    <t>APR</t>
  </si>
  <si>
    <t>Capital recovery period</t>
  </si>
  <si>
    <t>Annual cost of practice</t>
  </si>
  <si>
    <t>Total cost for the practice</t>
  </si>
  <si>
    <t>Total value of added forage</t>
  </si>
  <si>
    <t>years of benefit from the practice</t>
  </si>
  <si>
    <t>recovery period X annualized cost</t>
  </si>
  <si>
    <t>total value - total cost</t>
  </si>
  <si>
    <t>Cost:Benefit ratio</t>
  </si>
  <si>
    <t>Comments</t>
  </si>
  <si>
    <t>Some improvement practices have shorter or longer response periods. Anything that provides a benefit beyond 20 years of implementation still needs to pay for any cash outlays in a much shorter period of time. Degree of response may increase or decline over time. Another pattern is increasing response for a few years with peak yield increase coming a few years after implementation followed by a declining annual repsonse. You need to have some idea of the response pattern to effectively use this worksheet.</t>
  </si>
  <si>
    <t>one-time cost/acre to implement the practice</t>
  </si>
  <si>
    <t>Annualized return on investment</t>
  </si>
  <si>
    <t>Benefit of the practice above cost</t>
  </si>
  <si>
    <t>This is your added return per dollar invested on the practice</t>
  </si>
  <si>
    <t>interest charged or expected return on money invested</t>
  </si>
  <si>
    <t>annual cost + interest or standard rate of return on investments</t>
  </si>
  <si>
    <t>Calculated in lower part of worksheet based on response expected</t>
  </si>
  <si>
    <t>added value of total additional forage produced for life of practice on 1 acre</t>
  </si>
  <si>
    <t>Additional AUD to be harvested</t>
  </si>
  <si>
    <t>One time per acre cost for practice</t>
  </si>
  <si>
    <t>Annual R &amp; M as % of initial capital cost</t>
  </si>
  <si>
    <t>enter a % of the original capital cost to assign for annual R &amp; M</t>
  </si>
  <si>
    <t>Additional Repair &amp; Maintenance</t>
  </si>
  <si>
    <t>original capital cost (B10) x annual operating cost (B14)</t>
  </si>
  <si>
    <t>Yearling</t>
  </si>
  <si>
    <t>Ewe</t>
  </si>
  <si>
    <t>Animal live weight</t>
  </si>
  <si>
    <t>lb/hd</t>
  </si>
  <si>
    <t>Target utilization rate</t>
  </si>
  <si>
    <t>as % of weight</t>
  </si>
  <si>
    <t>Daily forage consumption</t>
  </si>
  <si>
    <t>lb/hd/day</t>
  </si>
  <si>
    <t>lb/hd/year</t>
  </si>
  <si>
    <t>Gross return per animal</t>
  </si>
  <si>
    <t>$ /animal /year</t>
  </si>
  <si>
    <t>Operating cost per animal</t>
  </si>
  <si>
    <t>Gross margin / animal</t>
  </si>
  <si>
    <t>$ / added AUD</t>
  </si>
  <si>
    <t>annual increased AUD benefit</t>
  </si>
  <si>
    <t>annual % increase above current</t>
  </si>
  <si>
    <t>expected AUD/acre yield before implementing the new practice</t>
  </si>
  <si>
    <t>Days on ranch</t>
  </si>
  <si>
    <t>Grazing season forage consumption</t>
  </si>
  <si>
    <t>AUD consumed seasonally per animal</t>
  </si>
  <si>
    <t>Increased revenue / AUD</t>
  </si>
  <si>
    <t>Increased gross margin per added AUD</t>
  </si>
  <si>
    <t>AUD/hd</t>
  </si>
  <si>
    <t>GM Value of an additional AUD to your ranch</t>
  </si>
  <si>
    <t>Use calculator in 2nd tab to calculate gross margin for different livestock type</t>
  </si>
  <si>
    <t>Cow-calf</t>
  </si>
  <si>
    <t>Use this calculator to determine the cost:benefit ratio for any practice that increases carrying capacity over a period of time. Enter your information into the blue font cells in the top block and also the projected % increase in AUD yield in succeeding years in C19 thru C28.  You can adjust the capital recovery period to determine how many years it will take to cash flow the project. If you don't have an estimate for the response, why are you doing the improvement practice in the first place??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</si>
</sst>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0.0%"/>
    <numFmt numFmtId="165" formatCode="_(&quot;$&quot;* #,##0_);_(&quot;$&quot;* \(#,##0\);_(&quot;$&quot;* &quot;-&quot;??_);_(@_)"/>
  </numFmts>
  <fonts count="16" x14ac:knownFonts="1">
    <font>
      <sz val="10"/>
      <name val="Arial"/>
    </font>
    <font>
      <sz val="10"/>
      <name val="Arial"/>
      <family val="2"/>
    </font>
    <font>
      <b/>
      <sz val="10"/>
      <name val="Arial"/>
      <family val="2"/>
    </font>
    <font>
      <sz val="10"/>
      <color indexed="18"/>
      <name val="Arial"/>
      <family val="2"/>
    </font>
    <font>
      <b/>
      <sz val="10"/>
      <color indexed="10"/>
      <name val="Arial"/>
      <family val="2"/>
    </font>
    <font>
      <b/>
      <sz val="10"/>
      <color indexed="8"/>
      <name val="Arial"/>
      <family val="2"/>
    </font>
    <font>
      <sz val="8"/>
      <name val="Arial"/>
      <family val="2"/>
    </font>
    <font>
      <b/>
      <sz val="10"/>
      <color indexed="58"/>
      <name val="Arial"/>
      <family val="2"/>
    </font>
    <font>
      <i/>
      <sz val="10"/>
      <name val="Arial"/>
      <family val="2"/>
    </font>
    <font>
      <b/>
      <i/>
      <sz val="10"/>
      <name val="Arial"/>
      <family val="2"/>
    </font>
    <font>
      <sz val="10"/>
      <color rgb="FF00B050"/>
      <name val="Arial"/>
      <family val="2"/>
    </font>
    <font>
      <b/>
      <sz val="10"/>
      <color rgb="FFC00000"/>
      <name val="Arial"/>
      <family val="2"/>
    </font>
    <font>
      <sz val="10"/>
      <color rgb="FF0070C0"/>
      <name val="Arial"/>
      <family val="2"/>
    </font>
    <font>
      <b/>
      <u/>
      <sz val="10"/>
      <name val="Arial"/>
      <family val="2"/>
    </font>
    <font>
      <sz val="10"/>
      <color theme="4" tint="-0.249977111117893"/>
      <name val="Arial"/>
      <family val="2"/>
    </font>
    <font>
      <b/>
      <sz val="12"/>
      <color rgb="FF00B050"/>
      <name val="Arial"/>
      <family val="2"/>
    </font>
  </fonts>
  <fills count="2">
    <fill>
      <patternFill patternType="none"/>
    </fill>
    <fill>
      <patternFill patternType="gray125"/>
    </fill>
  </fills>
  <borders count="1">
    <border>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2">
    <xf numFmtId="0" fontId="0" fillId="0" borderId="0" xfId="0"/>
    <xf numFmtId="44" fontId="0" fillId="0" borderId="0" xfId="1" applyFont="1"/>
    <xf numFmtId="44" fontId="0" fillId="0" borderId="0" xfId="0" applyNumberFormat="1"/>
    <xf numFmtId="0" fontId="2" fillId="0" borderId="0" xfId="0" applyFont="1" applyAlignment="1">
      <alignment horizontal="center" wrapText="1"/>
    </xf>
    <xf numFmtId="44" fontId="3" fillId="0" borderId="0" xfId="1" applyFont="1"/>
    <xf numFmtId="9" fontId="3" fillId="0" borderId="0" xfId="2" applyFont="1"/>
    <xf numFmtId="44" fontId="4" fillId="0" borderId="0" xfId="1" applyFont="1"/>
    <xf numFmtId="39" fontId="5" fillId="0" borderId="0" xfId="1" applyNumberFormat="1" applyFont="1"/>
    <xf numFmtId="8" fontId="0" fillId="0" borderId="0" xfId="0" applyNumberFormat="1"/>
    <xf numFmtId="0" fontId="0" fillId="0" borderId="0" xfId="0" applyAlignment="1">
      <alignment horizontal="right"/>
    </xf>
    <xf numFmtId="164" fontId="5" fillId="0" borderId="0" xfId="2" applyNumberFormat="1" applyFont="1"/>
    <xf numFmtId="0" fontId="1" fillId="0" borderId="0" xfId="0" applyFont="1" applyAlignment="1">
      <alignment horizontal="right"/>
    </xf>
    <xf numFmtId="8" fontId="0" fillId="0" borderId="0" xfId="1" applyNumberFormat="1" applyFont="1"/>
    <xf numFmtId="1" fontId="11" fillId="0" borderId="0" xfId="0" applyNumberFormat="1" applyFont="1"/>
    <xf numFmtId="165" fontId="2" fillId="0" borderId="0" xfId="1" applyNumberFormat="1" applyFont="1"/>
    <xf numFmtId="165" fontId="5" fillId="0" borderId="0" xfId="1" applyNumberFormat="1" applyFont="1"/>
    <xf numFmtId="0" fontId="8" fillId="0" borderId="0" xfId="0" applyFont="1"/>
    <xf numFmtId="9" fontId="12" fillId="0" borderId="0" xfId="2" applyFont="1"/>
    <xf numFmtId="0" fontId="13" fillId="0" borderId="0" xfId="0" applyFont="1" applyAlignment="1">
      <alignment horizontal="center"/>
    </xf>
    <xf numFmtId="0" fontId="1" fillId="0" borderId="0" xfId="0" applyFont="1"/>
    <xf numFmtId="0" fontId="14" fillId="0" borderId="0" xfId="0" applyFont="1"/>
    <xf numFmtId="164" fontId="14" fillId="0" borderId="0" xfId="2" applyNumberFormat="1" applyFont="1"/>
    <xf numFmtId="2" fontId="0" fillId="0" borderId="0" xfId="0" applyNumberFormat="1"/>
    <xf numFmtId="165" fontId="0" fillId="0" borderId="0" xfId="1" applyNumberFormat="1" applyFont="1"/>
    <xf numFmtId="44" fontId="11" fillId="0" borderId="0" xfId="0" applyNumberFormat="1" applyFont="1"/>
    <xf numFmtId="0" fontId="9" fillId="0" borderId="0" xfId="0" applyFont="1"/>
    <xf numFmtId="0" fontId="12" fillId="0" borderId="0" xfId="0" applyFont="1"/>
    <xf numFmtId="0" fontId="11" fillId="0" borderId="0" xfId="0" applyFont="1"/>
    <xf numFmtId="0" fontId="13" fillId="0" borderId="0" xfId="0" applyFont="1" applyAlignment="1">
      <alignment horizontal="right"/>
    </xf>
    <xf numFmtId="0" fontId="2" fillId="0" borderId="0" xfId="0" applyFont="1" applyAlignment="1">
      <alignment horizontal="right"/>
    </xf>
    <xf numFmtId="0" fontId="2" fillId="0" borderId="0" xfId="0" applyFont="1"/>
    <xf numFmtId="1" fontId="2" fillId="0" borderId="0" xfId="0" applyNumberFormat="1" applyFont="1"/>
    <xf numFmtId="44" fontId="2" fillId="0" borderId="0" xfId="0" applyNumberFormat="1" applyFont="1"/>
    <xf numFmtId="0" fontId="8" fillId="0" borderId="0" xfId="0" applyFont="1"/>
    <xf numFmtId="0" fontId="7" fillId="0" borderId="0" xfId="0" applyFont="1" applyAlignment="1">
      <alignment wrapText="1"/>
    </xf>
    <xf numFmtId="0" fontId="0" fillId="0" borderId="0" xfId="0"/>
    <xf numFmtId="0" fontId="10" fillId="0" borderId="0" xfId="0" applyFont="1" applyAlignment="1">
      <alignment vertical="top" wrapText="1"/>
    </xf>
    <xf numFmtId="0" fontId="9" fillId="0" borderId="0" xfId="0" applyFont="1"/>
    <xf numFmtId="44" fontId="12" fillId="0" borderId="0" xfId="1" applyFont="1"/>
    <xf numFmtId="164" fontId="12" fillId="0" borderId="0" xfId="2" applyNumberFormat="1" applyFont="1"/>
    <xf numFmtId="1" fontId="12" fillId="0" borderId="0" xfId="2" applyNumberFormat="1" applyFont="1"/>
    <xf numFmtId="0" fontId="15" fillId="0" borderId="0" xfId="0" applyFont="1" applyAlignment="1">
      <alignment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
  <sheetViews>
    <sheetView tabSelected="1" zoomScaleNormal="100" workbookViewId="0">
      <selection activeCell="L3" sqref="L3"/>
    </sheetView>
  </sheetViews>
  <sheetFormatPr defaultRowHeight="13.2" x14ac:dyDescent="0.25"/>
  <cols>
    <col min="1" max="1" width="41.33203125" customWidth="1"/>
    <col min="2" max="2" width="10.33203125" bestFit="1" customWidth="1"/>
    <col min="3" max="3" width="15" customWidth="1"/>
    <col min="4" max="4" width="13.88671875" customWidth="1"/>
    <col min="5" max="5" width="13.5546875" customWidth="1"/>
    <col min="6" max="6" width="12.88671875" customWidth="1"/>
    <col min="7" max="7" width="10.88671875" customWidth="1"/>
  </cols>
  <sheetData>
    <row r="1" spans="1:7" ht="81.599999999999994" customHeight="1" x14ac:dyDescent="0.25">
      <c r="A1" s="41" t="s">
        <v>53</v>
      </c>
      <c r="B1" s="41"/>
      <c r="C1" s="41"/>
      <c r="D1" s="41"/>
      <c r="E1" s="41"/>
      <c r="F1" s="41"/>
      <c r="G1" s="41"/>
    </row>
    <row r="2" spans="1:7" ht="8.25" customHeight="1" x14ac:dyDescent="0.25">
      <c r="A2" s="34"/>
      <c r="B2" s="34"/>
      <c r="C2" s="34"/>
      <c r="D2" s="34"/>
      <c r="E2" s="34"/>
      <c r="F2" s="34"/>
      <c r="G2" s="34"/>
    </row>
    <row r="3" spans="1:7" x14ac:dyDescent="0.25">
      <c r="A3" s="9" t="s">
        <v>0</v>
      </c>
      <c r="B3" s="26">
        <v>80</v>
      </c>
      <c r="C3" s="33" t="s">
        <v>43</v>
      </c>
      <c r="D3" s="33"/>
      <c r="E3" s="33"/>
      <c r="F3" s="33"/>
      <c r="G3" s="33"/>
    </row>
    <row r="4" spans="1:7" x14ac:dyDescent="0.25">
      <c r="A4" s="11" t="s">
        <v>21</v>
      </c>
      <c r="B4" s="13">
        <f>D30</f>
        <v>148</v>
      </c>
      <c r="C4" s="33" t="s">
        <v>19</v>
      </c>
      <c r="D4" s="33"/>
      <c r="E4" s="33"/>
      <c r="F4" s="33"/>
      <c r="G4" s="33"/>
    </row>
    <row r="5" spans="1:7" x14ac:dyDescent="0.25">
      <c r="A5" s="11" t="s">
        <v>50</v>
      </c>
      <c r="B5" s="38">
        <v>1.26</v>
      </c>
      <c r="C5" s="33" t="s">
        <v>51</v>
      </c>
      <c r="D5" s="33"/>
      <c r="E5" s="33"/>
      <c r="F5" s="33"/>
      <c r="G5" s="33"/>
    </row>
    <row r="6" spans="1:7" x14ac:dyDescent="0.25">
      <c r="A6" s="9" t="s">
        <v>6</v>
      </c>
      <c r="B6" s="14">
        <f>B5*B4</f>
        <v>186.48</v>
      </c>
      <c r="C6" s="33" t="s">
        <v>20</v>
      </c>
      <c r="D6" s="33"/>
      <c r="E6" s="33"/>
      <c r="F6" s="33"/>
      <c r="G6" s="33"/>
    </row>
    <row r="7" spans="1:7" x14ac:dyDescent="0.25">
      <c r="A7" s="11" t="s">
        <v>22</v>
      </c>
      <c r="B7" s="4">
        <v>105</v>
      </c>
      <c r="C7" s="33" t="s">
        <v>13</v>
      </c>
      <c r="D7" s="33"/>
      <c r="E7" s="33"/>
      <c r="F7" s="33"/>
      <c r="G7" s="33"/>
    </row>
    <row r="8" spans="1:7" x14ac:dyDescent="0.25">
      <c r="A8" s="9" t="s">
        <v>2</v>
      </c>
      <c r="B8" s="39">
        <v>0.06</v>
      </c>
      <c r="C8" s="33" t="s">
        <v>17</v>
      </c>
      <c r="D8" s="33"/>
      <c r="E8" s="33"/>
      <c r="F8" s="33"/>
      <c r="G8" s="33"/>
    </row>
    <row r="9" spans="1:7" x14ac:dyDescent="0.25">
      <c r="A9" s="9" t="s">
        <v>3</v>
      </c>
      <c r="B9" s="40">
        <v>5</v>
      </c>
      <c r="C9" s="33" t="s">
        <v>7</v>
      </c>
      <c r="D9" s="33"/>
      <c r="E9" s="33"/>
      <c r="F9" s="33"/>
      <c r="G9" s="33"/>
    </row>
    <row r="10" spans="1:7" x14ac:dyDescent="0.25">
      <c r="A10" s="9" t="s">
        <v>4</v>
      </c>
      <c r="B10" s="12">
        <f>PMT(B8,B9,-B7)</f>
        <v>24.926622045274911</v>
      </c>
      <c r="C10" s="33" t="s">
        <v>18</v>
      </c>
      <c r="D10" s="33"/>
      <c r="E10" s="33"/>
      <c r="F10" s="33"/>
      <c r="G10" s="33"/>
    </row>
    <row r="11" spans="1:7" x14ac:dyDescent="0.25">
      <c r="A11" s="9" t="s">
        <v>23</v>
      </c>
      <c r="B11" s="17">
        <v>0.04</v>
      </c>
      <c r="C11" s="33" t="s">
        <v>24</v>
      </c>
      <c r="D11" s="33"/>
      <c r="E11" s="33"/>
      <c r="F11" s="33"/>
      <c r="G11" s="33"/>
    </row>
    <row r="12" spans="1:7" x14ac:dyDescent="0.25">
      <c r="A12" s="9" t="s">
        <v>25</v>
      </c>
      <c r="B12" s="12">
        <f>B7*B11</f>
        <v>4.2</v>
      </c>
      <c r="C12" s="33" t="s">
        <v>26</v>
      </c>
      <c r="D12" s="33"/>
      <c r="E12" s="33"/>
      <c r="F12" s="33"/>
      <c r="G12" s="33"/>
    </row>
    <row r="13" spans="1:7" x14ac:dyDescent="0.25">
      <c r="A13" s="9" t="s">
        <v>5</v>
      </c>
      <c r="B13" s="6">
        <f>(B12+B10)*B9</f>
        <v>145.63311022637455</v>
      </c>
      <c r="C13" s="33" t="s">
        <v>8</v>
      </c>
      <c r="D13" s="33"/>
      <c r="E13" s="33"/>
      <c r="F13" s="33"/>
      <c r="G13" s="33"/>
    </row>
    <row r="14" spans="1:7" x14ac:dyDescent="0.25">
      <c r="A14" s="9" t="s">
        <v>15</v>
      </c>
      <c r="B14" s="15">
        <f>B6-B13</f>
        <v>40.846889773625435</v>
      </c>
      <c r="C14" s="33" t="s">
        <v>9</v>
      </c>
      <c r="D14" s="33"/>
      <c r="E14" s="33"/>
      <c r="F14" s="33"/>
      <c r="G14" s="33"/>
    </row>
    <row r="15" spans="1:7" x14ac:dyDescent="0.25">
      <c r="A15" s="9" t="s">
        <v>10</v>
      </c>
      <c r="B15" s="7">
        <f>B6/B13</f>
        <v>1.2804780431464544</v>
      </c>
      <c r="C15" s="37" t="s">
        <v>16</v>
      </c>
      <c r="D15" s="37"/>
      <c r="E15" s="37"/>
      <c r="F15" s="37"/>
      <c r="G15" s="37"/>
    </row>
    <row r="16" spans="1:7" x14ac:dyDescent="0.25">
      <c r="A16" s="9" t="s">
        <v>14</v>
      </c>
      <c r="B16" s="10">
        <f>((B6-B13)/B13)/B9</f>
        <v>5.6095608629290881E-2</v>
      </c>
      <c r="C16" s="37" t="s">
        <v>14</v>
      </c>
      <c r="D16" s="37"/>
      <c r="E16" s="37"/>
      <c r="F16" s="37"/>
      <c r="G16" s="37"/>
    </row>
    <row r="17" spans="1:7" x14ac:dyDescent="0.25">
      <c r="A17" s="35"/>
      <c r="B17" s="35"/>
      <c r="C17" s="35"/>
      <c r="D17" s="35"/>
      <c r="E17" s="35"/>
      <c r="F17" s="35"/>
      <c r="G17" s="35"/>
    </row>
    <row r="18" spans="1:7" s="3" customFormat="1" ht="41.25" customHeight="1" x14ac:dyDescent="0.25">
      <c r="A18" s="3" t="s">
        <v>11</v>
      </c>
      <c r="B18" s="3" t="s">
        <v>1</v>
      </c>
      <c r="C18" s="3" t="s">
        <v>42</v>
      </c>
      <c r="D18" s="3" t="s">
        <v>41</v>
      </c>
    </row>
    <row r="19" spans="1:7" x14ac:dyDescent="0.25">
      <c r="A19" s="36" t="s">
        <v>12</v>
      </c>
      <c r="B19">
        <v>1</v>
      </c>
      <c r="C19" s="5">
        <v>0.2</v>
      </c>
      <c r="D19">
        <f>C19*$B$3</f>
        <v>16</v>
      </c>
      <c r="E19" s="2"/>
      <c r="F19" s="2"/>
      <c r="G19" s="8"/>
    </row>
    <row r="20" spans="1:7" x14ac:dyDescent="0.25">
      <c r="A20" s="36"/>
      <c r="B20">
        <v>2</v>
      </c>
      <c r="C20" s="5">
        <v>0.3</v>
      </c>
      <c r="D20">
        <f t="shared" ref="D20:D28" si="0">C20*$B$3</f>
        <v>24</v>
      </c>
      <c r="E20" s="2"/>
      <c r="F20" s="2"/>
      <c r="G20" s="8"/>
    </row>
    <row r="21" spans="1:7" x14ac:dyDescent="0.25">
      <c r="A21" s="36"/>
      <c r="B21">
        <v>3</v>
      </c>
      <c r="C21" s="5">
        <v>0.4</v>
      </c>
      <c r="D21">
        <f t="shared" si="0"/>
        <v>32</v>
      </c>
      <c r="E21" s="2"/>
      <c r="F21" s="2"/>
      <c r="G21" s="8"/>
    </row>
    <row r="22" spans="1:7" x14ac:dyDescent="0.25">
      <c r="A22" s="36"/>
      <c r="B22">
        <v>4</v>
      </c>
      <c r="C22" s="5">
        <v>0.45</v>
      </c>
      <c r="D22">
        <f t="shared" si="0"/>
        <v>36</v>
      </c>
      <c r="E22" s="2"/>
      <c r="F22" s="2"/>
      <c r="G22" s="8"/>
    </row>
    <row r="23" spans="1:7" x14ac:dyDescent="0.25">
      <c r="A23" s="36"/>
      <c r="B23">
        <v>5</v>
      </c>
      <c r="C23" s="5">
        <v>0.5</v>
      </c>
      <c r="D23">
        <f t="shared" si="0"/>
        <v>40</v>
      </c>
      <c r="E23" s="2"/>
      <c r="F23" s="2"/>
      <c r="G23" s="8"/>
    </row>
    <row r="24" spans="1:7" x14ac:dyDescent="0.25">
      <c r="A24" s="36"/>
      <c r="B24">
        <v>6</v>
      </c>
      <c r="C24" s="5"/>
      <c r="D24">
        <f t="shared" si="0"/>
        <v>0</v>
      </c>
      <c r="E24" s="2"/>
      <c r="F24" s="2"/>
      <c r="G24" s="8"/>
    </row>
    <row r="25" spans="1:7" x14ac:dyDescent="0.25">
      <c r="A25" s="36"/>
      <c r="B25">
        <v>7</v>
      </c>
      <c r="C25" s="5"/>
      <c r="D25">
        <f t="shared" si="0"/>
        <v>0</v>
      </c>
      <c r="E25" s="2"/>
      <c r="F25" s="2"/>
      <c r="G25" s="8"/>
    </row>
    <row r="26" spans="1:7" x14ac:dyDescent="0.25">
      <c r="A26" s="36"/>
      <c r="B26">
        <v>8</v>
      </c>
      <c r="C26" s="5"/>
      <c r="D26">
        <f t="shared" si="0"/>
        <v>0</v>
      </c>
      <c r="E26" s="2"/>
      <c r="F26" s="2"/>
      <c r="G26" s="8"/>
    </row>
    <row r="27" spans="1:7" x14ac:dyDescent="0.25">
      <c r="A27" s="36"/>
      <c r="B27">
        <v>9</v>
      </c>
      <c r="C27" s="5"/>
      <c r="D27">
        <f t="shared" si="0"/>
        <v>0</v>
      </c>
      <c r="E27" s="2"/>
      <c r="F27" s="2"/>
      <c r="G27" s="8"/>
    </row>
    <row r="28" spans="1:7" x14ac:dyDescent="0.25">
      <c r="A28" s="36"/>
      <c r="B28">
        <v>10</v>
      </c>
      <c r="C28" s="5"/>
      <c r="D28">
        <f t="shared" si="0"/>
        <v>0</v>
      </c>
      <c r="E28" s="2"/>
      <c r="F28" s="2"/>
      <c r="G28" s="8"/>
    </row>
    <row r="29" spans="1:7" x14ac:dyDescent="0.25">
      <c r="A29" s="36"/>
      <c r="C29" s="5"/>
      <c r="E29" s="2"/>
      <c r="F29" s="2"/>
      <c r="G29" s="8"/>
    </row>
    <row r="30" spans="1:7" x14ac:dyDescent="0.25">
      <c r="A30" s="36"/>
      <c r="C30" s="5"/>
      <c r="D30" s="27">
        <f>SUM(D19:D28)</f>
        <v>148</v>
      </c>
      <c r="E30" s="2"/>
      <c r="F30" s="2"/>
      <c r="G30" s="8"/>
    </row>
    <row r="31" spans="1:7" x14ac:dyDescent="0.25">
      <c r="A31" s="36"/>
      <c r="C31" s="5"/>
      <c r="E31" s="2"/>
      <c r="F31" s="2"/>
      <c r="G31" s="8"/>
    </row>
    <row r="32" spans="1:7" ht="13.5" customHeight="1" x14ac:dyDescent="0.25">
      <c r="A32" s="36"/>
      <c r="C32" s="5"/>
      <c r="E32" s="2"/>
      <c r="F32" s="2"/>
      <c r="G32" s="8"/>
    </row>
  </sheetData>
  <mergeCells count="18">
    <mergeCell ref="C14:G14"/>
    <mergeCell ref="A17:G17"/>
    <mergeCell ref="A19:A32"/>
    <mergeCell ref="C10:G10"/>
    <mergeCell ref="C13:G13"/>
    <mergeCell ref="C15:G15"/>
    <mergeCell ref="C16:G16"/>
    <mergeCell ref="C11:G11"/>
    <mergeCell ref="C12:G12"/>
    <mergeCell ref="C6:G6"/>
    <mergeCell ref="C7:G7"/>
    <mergeCell ref="C8:G8"/>
    <mergeCell ref="C9:G9"/>
    <mergeCell ref="A1:G1"/>
    <mergeCell ref="A2:G2"/>
    <mergeCell ref="C5:G5"/>
    <mergeCell ref="C3:G3"/>
    <mergeCell ref="C4:G4"/>
  </mergeCells>
  <phoneticPr fontId="6"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4"/>
  <sheetViews>
    <sheetView zoomScaleNormal="100" workbookViewId="0">
      <selection activeCell="F2" sqref="F2"/>
    </sheetView>
  </sheetViews>
  <sheetFormatPr defaultRowHeight="13.2" x14ac:dyDescent="0.25"/>
  <cols>
    <col min="1" max="1" width="35.33203125" style="9" customWidth="1"/>
    <col min="2" max="2" width="9.109375" customWidth="1"/>
    <col min="3" max="3" width="9.33203125" customWidth="1"/>
    <col min="4" max="4" width="9" customWidth="1"/>
    <col min="5" max="5" width="16.109375" customWidth="1"/>
  </cols>
  <sheetData>
    <row r="1" spans="1:5" s="18" customFormat="1" x14ac:dyDescent="0.25">
      <c r="A1" s="28"/>
      <c r="B1" s="18" t="s">
        <v>52</v>
      </c>
      <c r="C1" s="18" t="s">
        <v>27</v>
      </c>
      <c r="D1" s="18" t="s">
        <v>28</v>
      </c>
    </row>
    <row r="2" spans="1:5" x14ac:dyDescent="0.25">
      <c r="A2" s="11" t="s">
        <v>29</v>
      </c>
      <c r="B2" s="20">
        <v>1200</v>
      </c>
      <c r="C2" s="20">
        <v>750</v>
      </c>
      <c r="D2" s="20">
        <v>140</v>
      </c>
      <c r="E2" s="19" t="s">
        <v>30</v>
      </c>
    </row>
    <row r="3" spans="1:5" x14ac:dyDescent="0.25">
      <c r="A3" s="11" t="s">
        <v>31</v>
      </c>
      <c r="B3" s="21">
        <v>2.5999999999999999E-2</v>
      </c>
      <c r="C3" s="21">
        <v>2.8000000000000001E-2</v>
      </c>
      <c r="D3" s="21">
        <v>0.03</v>
      </c>
      <c r="E3" s="19" t="s">
        <v>32</v>
      </c>
    </row>
    <row r="4" spans="1:5" x14ac:dyDescent="0.25">
      <c r="A4" s="11" t="s">
        <v>33</v>
      </c>
      <c r="B4">
        <f>B3*B2</f>
        <v>31.2</v>
      </c>
      <c r="C4">
        <f>C3*C2</f>
        <v>21</v>
      </c>
      <c r="D4">
        <f>D3*D2</f>
        <v>4.2</v>
      </c>
      <c r="E4" s="16" t="s">
        <v>34</v>
      </c>
    </row>
    <row r="5" spans="1:5" x14ac:dyDescent="0.25">
      <c r="A5" s="11" t="s">
        <v>44</v>
      </c>
      <c r="B5" s="26">
        <v>365</v>
      </c>
      <c r="C5" s="26">
        <v>150</v>
      </c>
      <c r="D5" s="26">
        <v>365</v>
      </c>
      <c r="E5" s="16"/>
    </row>
    <row r="6" spans="1:5" x14ac:dyDescent="0.25">
      <c r="A6" s="11" t="s">
        <v>45</v>
      </c>
      <c r="B6">
        <f>B5*B4</f>
        <v>11388</v>
      </c>
      <c r="C6">
        <f t="shared" ref="C6:D6" si="0">C5*C4</f>
        <v>3150</v>
      </c>
      <c r="D6">
        <f t="shared" si="0"/>
        <v>1533</v>
      </c>
      <c r="E6" s="16" t="s">
        <v>35</v>
      </c>
    </row>
    <row r="7" spans="1:5" s="30" customFormat="1" x14ac:dyDescent="0.25">
      <c r="A7" s="29" t="s">
        <v>46</v>
      </c>
      <c r="B7" s="30">
        <f>B6/26</f>
        <v>438</v>
      </c>
      <c r="C7" s="31">
        <f t="shared" ref="C7:D7" si="1">C6/26</f>
        <v>121.15384615384616</v>
      </c>
      <c r="D7" s="31">
        <f t="shared" si="1"/>
        <v>58.96153846153846</v>
      </c>
      <c r="E7" s="25" t="s">
        <v>49</v>
      </c>
    </row>
    <row r="8" spans="1:5" x14ac:dyDescent="0.25">
      <c r="A8" s="11"/>
      <c r="B8" s="22"/>
      <c r="C8" s="22"/>
      <c r="D8" s="22"/>
      <c r="E8" s="16"/>
    </row>
    <row r="9" spans="1:5" x14ac:dyDescent="0.25">
      <c r="A9" s="11" t="s">
        <v>36</v>
      </c>
      <c r="B9" s="23">
        <v>1100</v>
      </c>
      <c r="C9" s="23">
        <f>2*150*0.75</f>
        <v>225</v>
      </c>
      <c r="D9" s="23">
        <v>325</v>
      </c>
      <c r="E9" s="16" t="s">
        <v>37</v>
      </c>
    </row>
    <row r="10" spans="1:5" x14ac:dyDescent="0.25">
      <c r="A10" s="11" t="s">
        <v>38</v>
      </c>
      <c r="B10" s="23">
        <v>550</v>
      </c>
      <c r="C10" s="23">
        <f>C5*0.62</f>
        <v>93</v>
      </c>
      <c r="D10" s="23">
        <v>135</v>
      </c>
      <c r="E10" s="16" t="s">
        <v>37</v>
      </c>
    </row>
    <row r="11" spans="1:5" x14ac:dyDescent="0.25">
      <c r="A11" s="11" t="s">
        <v>39</v>
      </c>
      <c r="B11" s="1">
        <f>B9-B10</f>
        <v>550</v>
      </c>
      <c r="C11" s="1">
        <f>C9-C10</f>
        <v>132</v>
      </c>
      <c r="D11" s="23">
        <f>D9-D10</f>
        <v>190</v>
      </c>
      <c r="E11" s="16" t="s">
        <v>37</v>
      </c>
    </row>
    <row r="12" spans="1:5" x14ac:dyDescent="0.25">
      <c r="E12" s="16"/>
    </row>
    <row r="13" spans="1:5" x14ac:dyDescent="0.25">
      <c r="A13" s="11" t="s">
        <v>47</v>
      </c>
      <c r="B13" s="32">
        <f>B9/B7</f>
        <v>2.5114155251141552</v>
      </c>
      <c r="C13" s="32">
        <f t="shared" ref="C13:D13" si="2">C9/C7</f>
        <v>1.857142857142857</v>
      </c>
      <c r="D13" s="32">
        <f t="shared" si="2"/>
        <v>5.5120678408349644</v>
      </c>
      <c r="E13" s="16" t="s">
        <v>40</v>
      </c>
    </row>
    <row r="14" spans="1:5" x14ac:dyDescent="0.25">
      <c r="A14" s="9" t="s">
        <v>48</v>
      </c>
      <c r="B14" s="24">
        <f>B11/B7</f>
        <v>1.2557077625570776</v>
      </c>
      <c r="C14" s="24">
        <f t="shared" ref="C14:D14" si="3">C11/C7</f>
        <v>1.0895238095238096</v>
      </c>
      <c r="D14" s="24">
        <f t="shared" si="3"/>
        <v>3.2224396607958252</v>
      </c>
      <c r="E14" s="16" t="s">
        <v>40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CBA</vt:lpstr>
      <vt:lpstr>Value of added animal product</vt:lpstr>
    </vt:vector>
  </TitlesOfParts>
  <Company>AGLS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Gerrish</dc:creator>
  <cp:lastModifiedBy>Jim Gerrish</cp:lastModifiedBy>
  <dcterms:created xsi:type="dcterms:W3CDTF">2008-08-18T21:15:45Z</dcterms:created>
  <dcterms:modified xsi:type="dcterms:W3CDTF">2025-04-15T23:16:25Z</dcterms:modified>
</cp:coreProperties>
</file>