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GLS\Spreadsheets\"/>
    </mc:Choice>
  </mc:AlternateContent>
  <xr:revisionPtr revIDLastSave="0" documentId="13_ncr:1_{873509BD-382A-478C-8661-9B26D08A0A8A}" xr6:coauthVersionLast="47" xr6:coauthVersionMax="47" xr10:uidLastSave="{00000000-0000-0000-0000-000000000000}"/>
  <bookViews>
    <workbookView xWindow="-108" yWindow="-108" windowWidth="23256" windowHeight="12456" xr2:uid="{D4A6011A-9A6A-4304-B52B-140CAFABA5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I13" i="1"/>
  <c r="I16" i="1"/>
  <c r="D19" i="1"/>
  <c r="H10" i="1"/>
  <c r="G12" i="1"/>
  <c r="I12" i="1" s="1"/>
  <c r="D13" i="1"/>
  <c r="B4" i="1"/>
  <c r="I11" i="1"/>
  <c r="I19" i="1"/>
  <c r="I15" i="1"/>
  <c r="I14" i="1"/>
  <c r="G8" i="1" l="1"/>
  <c r="G10" i="1" s="1"/>
  <c r="I10" i="1" s="1"/>
  <c r="D16" i="1"/>
  <c r="D15" i="1"/>
  <c r="D14" i="1"/>
  <c r="D12" i="1"/>
  <c r="D11" i="1"/>
  <c r="D10" i="1"/>
  <c r="D9" i="1"/>
  <c r="D8" i="1"/>
  <c r="I18" i="1" l="1"/>
  <c r="I17" i="1"/>
  <c r="D21" i="1"/>
  <c r="D23" i="1" s="1"/>
  <c r="I8" i="1"/>
  <c r="G9" i="1"/>
  <c r="I9" i="1" s="1"/>
  <c r="I21" i="1" l="1"/>
  <c r="I23" i="1" l="1"/>
  <c r="H1" i="1"/>
</calcChain>
</file>

<file path=xl/sharedStrings.xml><?xml version="1.0" encoding="utf-8"?>
<sst xmlns="http://schemas.openxmlformats.org/spreadsheetml/2006/main" count="40" uniqueCount="34">
  <si>
    <t>Land based assets</t>
  </si>
  <si>
    <t>Livestock based assets</t>
  </si>
  <si>
    <t>Pasture productivity</t>
  </si>
  <si>
    <t>AUD/A</t>
  </si>
  <si>
    <t>Cow Weight</t>
  </si>
  <si>
    <t>lbs/hd</t>
  </si>
  <si>
    <t>Length of grazing season</t>
  </si>
  <si>
    <t>days</t>
  </si>
  <si>
    <t>Acres required/cow</t>
  </si>
  <si>
    <t>Perimeter fence</t>
  </si>
  <si>
    <t>Subdivision fence</t>
  </si>
  <si>
    <t>Stock water development</t>
  </si>
  <si>
    <t>Equipment</t>
  </si>
  <si>
    <t>UTV</t>
  </si>
  <si>
    <t>investment/cow</t>
  </si>
  <si>
    <t>investment/acre</t>
  </si>
  <si>
    <t>Land ownership</t>
  </si>
  <si>
    <t>Pasture establishment</t>
  </si>
  <si>
    <t>Units</t>
  </si>
  <si>
    <t xml:space="preserve"> Unit Cost</t>
  </si>
  <si>
    <t>Asset Value</t>
  </si>
  <si>
    <t>Beef cows</t>
  </si>
  <si>
    <t>Bulls</t>
  </si>
  <si>
    <t>ATV</t>
  </si>
  <si>
    <t>Pickup &amp; stock trailer</t>
  </si>
  <si>
    <t>Corral</t>
  </si>
  <si>
    <t>Hay feeders</t>
  </si>
  <si>
    <t>Mineral feeders</t>
  </si>
  <si>
    <t>Bale feeding bed</t>
  </si>
  <si>
    <t>Replacements</t>
  </si>
  <si>
    <t>Total Land-based Assets</t>
  </si>
  <si>
    <t>Total Livestock-based Assets</t>
  </si>
  <si>
    <t>Shop building &amp; tools</t>
  </si>
  <si>
    <t>Land Asset:Livestock Asset Ratio=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</si>
</sst>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_(&quot;$&quot;* #,##0_);_(&quot;$&quot;* \(#,##0\);_(&quot;$&quot;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4" fillId="0" borderId="0" xfId="0" applyFon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164" fontId="3" fillId="0" borderId="0" xfId="1" applyNumberFormat="1" applyFont="1"/>
    <xf numFmtId="44" fontId="0" fillId="0" borderId="0" xfId="0" applyNumberFormat="1"/>
    <xf numFmtId="0" fontId="5" fillId="0" borderId="0" xfId="0" applyFont="1"/>
    <xf numFmtId="166" fontId="0" fillId="0" borderId="0" xfId="0" applyNumberFormat="1"/>
    <xf numFmtId="164" fontId="2" fillId="0" borderId="0" xfId="1" applyNumberFormat="1" applyFont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right"/>
    </xf>
    <xf numFmtId="165" fontId="6" fillId="0" borderId="0" xfId="0" applyNumberFormat="1" applyFont="1"/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FCA2-53D2-4717-8AA7-B5E7AE31E4E6}">
  <dimension ref="A1:I23"/>
  <sheetViews>
    <sheetView tabSelected="1" zoomScale="110" zoomScaleNormal="110" workbookViewId="0">
      <selection activeCell="F2" sqref="F2"/>
    </sheetView>
  </sheetViews>
  <sheetFormatPr defaultRowHeight="14.4" x14ac:dyDescent="0.3"/>
  <cols>
    <col min="1" max="1" width="21.6640625" customWidth="1"/>
    <col min="2" max="2" width="6.88671875" customWidth="1"/>
    <col min="3" max="3" width="10.109375" bestFit="1" customWidth="1"/>
    <col min="4" max="4" width="11.77734375" customWidth="1"/>
    <col min="5" max="5" width="1.5546875" customWidth="1"/>
    <col min="6" max="6" width="20" customWidth="1"/>
    <col min="7" max="7" width="9.109375" customWidth="1"/>
    <col min="8" max="8" width="11.109375" bestFit="1" customWidth="1"/>
    <col min="9" max="9" width="11.33203125" customWidth="1"/>
  </cols>
  <sheetData>
    <row r="1" spans="1:9" x14ac:dyDescent="0.3">
      <c r="A1" t="s">
        <v>2</v>
      </c>
      <c r="B1" s="2">
        <v>200</v>
      </c>
      <c r="C1" s="3" t="s">
        <v>3</v>
      </c>
      <c r="F1" s="17" t="s">
        <v>33</v>
      </c>
      <c r="G1" s="17"/>
      <c r="H1" s="16">
        <f>D21/I21</f>
        <v>3.9157715233095169</v>
      </c>
    </row>
    <row r="2" spans="1:9" x14ac:dyDescent="0.3">
      <c r="A2" t="s">
        <v>4</v>
      </c>
      <c r="B2" s="2">
        <v>1300</v>
      </c>
      <c r="C2" s="3" t="s">
        <v>5</v>
      </c>
    </row>
    <row r="3" spans="1:9" x14ac:dyDescent="0.3">
      <c r="A3" t="s">
        <v>6</v>
      </c>
      <c r="B3" s="2">
        <v>365</v>
      </c>
      <c r="C3" s="3" t="s">
        <v>7</v>
      </c>
    </row>
    <row r="4" spans="1:9" x14ac:dyDescent="0.3">
      <c r="A4" t="s">
        <v>8</v>
      </c>
      <c r="B4" s="4">
        <f>(((B2+220)/1000)*B3)/B1</f>
        <v>2.7739999999999996</v>
      </c>
    </row>
    <row r="7" spans="1:9" s="7" customFormat="1" x14ac:dyDescent="0.3">
      <c r="A7" s="7" t="s">
        <v>0</v>
      </c>
      <c r="B7" s="7" t="s">
        <v>18</v>
      </c>
      <c r="C7" s="7" t="s">
        <v>19</v>
      </c>
      <c r="D7" s="7" t="s">
        <v>20</v>
      </c>
      <c r="F7" s="7" t="s">
        <v>1</v>
      </c>
      <c r="G7" s="7" t="s">
        <v>18</v>
      </c>
      <c r="H7" s="7" t="s">
        <v>19</v>
      </c>
      <c r="I7" s="7" t="s">
        <v>20</v>
      </c>
    </row>
    <row r="8" spans="1:9" x14ac:dyDescent="0.3">
      <c r="A8" t="s">
        <v>16</v>
      </c>
      <c r="B8" s="2">
        <v>640</v>
      </c>
      <c r="C8" s="8">
        <v>4500</v>
      </c>
      <c r="D8" s="1">
        <f t="shared" ref="D8:D19" si="0">B8*C8</f>
        <v>2880000</v>
      </c>
      <c r="E8" s="1"/>
      <c r="F8" t="s">
        <v>21</v>
      </c>
      <c r="G8" s="6">
        <f>B8/B4</f>
        <v>230.71377072819038</v>
      </c>
      <c r="H8" s="8">
        <v>2000</v>
      </c>
      <c r="I8" s="1">
        <f>G8*H8</f>
        <v>461427.54145638074</v>
      </c>
    </row>
    <row r="9" spans="1:9" x14ac:dyDescent="0.3">
      <c r="A9" t="s">
        <v>17</v>
      </c>
      <c r="B9" s="2">
        <v>640</v>
      </c>
      <c r="C9" s="8">
        <v>150</v>
      </c>
      <c r="D9" s="1">
        <f t="shared" si="0"/>
        <v>96000</v>
      </c>
      <c r="E9" s="1"/>
      <c r="F9" t="s">
        <v>22</v>
      </c>
      <c r="G9" s="6">
        <f>G8/30</f>
        <v>7.6904590242730126</v>
      </c>
      <c r="H9" s="8">
        <v>5000</v>
      </c>
      <c r="I9" s="1">
        <f t="shared" ref="I9:I10" si="1">G9*H9</f>
        <v>38452.295121365067</v>
      </c>
    </row>
    <row r="10" spans="1:9" x14ac:dyDescent="0.3">
      <c r="A10" t="s">
        <v>9</v>
      </c>
      <c r="B10" s="2">
        <v>4</v>
      </c>
      <c r="C10" s="8">
        <v>4800</v>
      </c>
      <c r="D10" s="1">
        <f t="shared" si="0"/>
        <v>19200</v>
      </c>
      <c r="E10" s="1"/>
      <c r="F10" t="s">
        <v>29</v>
      </c>
      <c r="G10" s="6">
        <f>G8*0.2</f>
        <v>46.142754145638079</v>
      </c>
      <c r="H10" s="11">
        <f>H8*0.8</f>
        <v>1600</v>
      </c>
      <c r="I10" s="1">
        <f t="shared" si="1"/>
        <v>73828.406633020932</v>
      </c>
    </row>
    <row r="11" spans="1:9" x14ac:dyDescent="0.3">
      <c r="A11" t="s">
        <v>10</v>
      </c>
      <c r="B11" s="2">
        <v>6</v>
      </c>
      <c r="C11" s="8">
        <v>3200</v>
      </c>
      <c r="D11" s="1">
        <f t="shared" si="0"/>
        <v>19200</v>
      </c>
      <c r="E11" s="1"/>
      <c r="F11" t="s">
        <v>23</v>
      </c>
      <c r="G11" s="2">
        <v>2</v>
      </c>
      <c r="H11" s="8">
        <v>12000</v>
      </c>
      <c r="I11" s="1">
        <f>G11*H11</f>
        <v>24000</v>
      </c>
    </row>
    <row r="12" spans="1:9" x14ac:dyDescent="0.3">
      <c r="A12" t="s">
        <v>11</v>
      </c>
      <c r="B12" s="2">
        <v>640</v>
      </c>
      <c r="C12" s="8">
        <v>100</v>
      </c>
      <c r="D12" s="1">
        <f t="shared" si="0"/>
        <v>64000</v>
      </c>
      <c r="E12" s="1"/>
      <c r="F12" t="s">
        <v>13</v>
      </c>
      <c r="G12" s="10">
        <f>1-B14</f>
        <v>0.5</v>
      </c>
      <c r="H12" s="8">
        <v>16000</v>
      </c>
      <c r="I12" s="1">
        <f t="shared" ref="I12:I19" si="2">G12*H12</f>
        <v>8000</v>
      </c>
    </row>
    <row r="13" spans="1:9" x14ac:dyDescent="0.3">
      <c r="A13" t="s">
        <v>12</v>
      </c>
      <c r="B13" s="2">
        <v>0.9</v>
      </c>
      <c r="C13" s="8">
        <v>250000</v>
      </c>
      <c r="D13" s="1">
        <f t="shared" si="0"/>
        <v>225000</v>
      </c>
      <c r="E13" s="1"/>
      <c r="F13" t="s">
        <v>12</v>
      </c>
      <c r="G13" s="2">
        <v>0.1</v>
      </c>
      <c r="H13" s="8">
        <v>250000</v>
      </c>
      <c r="I13" s="1">
        <f t="shared" si="2"/>
        <v>25000</v>
      </c>
    </row>
    <row r="14" spans="1:9" x14ac:dyDescent="0.3">
      <c r="A14" t="s">
        <v>13</v>
      </c>
      <c r="B14" s="2">
        <v>0.5</v>
      </c>
      <c r="C14" s="8">
        <v>16000</v>
      </c>
      <c r="D14" s="1">
        <f t="shared" si="0"/>
        <v>8000</v>
      </c>
      <c r="E14" s="1"/>
      <c r="F14" t="s">
        <v>24</v>
      </c>
      <c r="G14" s="2">
        <v>1</v>
      </c>
      <c r="H14" s="8">
        <v>90000</v>
      </c>
      <c r="I14" s="1">
        <f>G14*H14</f>
        <v>90000</v>
      </c>
    </row>
    <row r="15" spans="1:9" x14ac:dyDescent="0.3">
      <c r="A15" t="s">
        <v>32</v>
      </c>
      <c r="B15" s="2">
        <v>0.8</v>
      </c>
      <c r="C15" s="8">
        <v>70000</v>
      </c>
      <c r="D15" s="1">
        <f t="shared" si="0"/>
        <v>56000</v>
      </c>
      <c r="E15" s="1"/>
      <c r="F15" t="s">
        <v>25</v>
      </c>
      <c r="G15" s="2">
        <v>1</v>
      </c>
      <c r="H15" s="8">
        <v>100000</v>
      </c>
      <c r="I15" s="1">
        <f>G15*H15</f>
        <v>100000</v>
      </c>
    </row>
    <row r="16" spans="1:9" x14ac:dyDescent="0.3">
      <c r="C16" s="1"/>
      <c r="D16" s="1">
        <f t="shared" si="0"/>
        <v>0</v>
      </c>
      <c r="E16" s="1"/>
      <c r="F16" t="s">
        <v>32</v>
      </c>
      <c r="G16" s="2">
        <v>0.2</v>
      </c>
      <c r="H16" s="8">
        <v>70000</v>
      </c>
      <c r="I16" s="1">
        <f>G16*H16</f>
        <v>14000</v>
      </c>
    </row>
    <row r="17" spans="1:9" x14ac:dyDescent="0.3">
      <c r="C17" s="1"/>
      <c r="D17" s="1">
        <f t="shared" si="0"/>
        <v>0</v>
      </c>
      <c r="E17" s="1"/>
      <c r="F17" t="s">
        <v>26</v>
      </c>
      <c r="G17" s="5">
        <v>20</v>
      </c>
      <c r="H17" s="8">
        <v>400</v>
      </c>
      <c r="I17" s="1">
        <f>G17*H17</f>
        <v>8000</v>
      </c>
    </row>
    <row r="18" spans="1:9" x14ac:dyDescent="0.3">
      <c r="C18" s="1"/>
      <c r="D18" s="1">
        <f t="shared" si="0"/>
        <v>0</v>
      </c>
      <c r="E18" s="1"/>
      <c r="F18" t="s">
        <v>27</v>
      </c>
      <c r="G18" s="5">
        <v>5</v>
      </c>
      <c r="H18" s="8">
        <v>250</v>
      </c>
      <c r="I18" s="1">
        <f>G18*H18</f>
        <v>1250</v>
      </c>
    </row>
    <row r="19" spans="1:9" x14ac:dyDescent="0.3">
      <c r="C19" s="1"/>
      <c r="D19" s="1">
        <f t="shared" si="0"/>
        <v>0</v>
      </c>
      <c r="E19" s="1"/>
      <c r="F19" t="s">
        <v>28</v>
      </c>
      <c r="G19" s="2">
        <v>1</v>
      </c>
      <c r="H19" s="8">
        <v>16000</v>
      </c>
      <c r="I19" s="1">
        <f t="shared" si="2"/>
        <v>16000</v>
      </c>
    </row>
    <row r="20" spans="1:9" x14ac:dyDescent="0.3">
      <c r="C20" s="1"/>
    </row>
    <row r="21" spans="1:9" s="13" customFormat="1" x14ac:dyDescent="0.3">
      <c r="A21" s="15" t="s">
        <v>30</v>
      </c>
      <c r="B21" s="15"/>
      <c r="C21" s="15"/>
      <c r="D21" s="12">
        <f>SUM(D8:D16)</f>
        <v>3367400</v>
      </c>
      <c r="E21" s="12"/>
      <c r="F21" s="15" t="s">
        <v>31</v>
      </c>
      <c r="G21" s="15"/>
      <c r="H21" s="15"/>
      <c r="I21" s="12">
        <f>SUM(I8:I19)</f>
        <v>859958.2432107667</v>
      </c>
    </row>
    <row r="23" spans="1:9" x14ac:dyDescent="0.3">
      <c r="B23" s="14" t="s">
        <v>15</v>
      </c>
      <c r="C23" s="14"/>
      <c r="D23" s="9">
        <f>D21/B8</f>
        <v>5261.5625</v>
      </c>
      <c r="E23" s="9"/>
      <c r="G23" s="14" t="s">
        <v>14</v>
      </c>
      <c r="H23" s="14"/>
      <c r="I23" s="9">
        <f>I21/G8</f>
        <v>3727.3815104166661</v>
      </c>
    </row>
  </sheetData>
  <mergeCells count="5">
    <mergeCell ref="G23:H23"/>
    <mergeCell ref="B23:C23"/>
    <mergeCell ref="A21:C21"/>
    <mergeCell ref="F21:H2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Gerrish</dc:creator>
  <cp:lastModifiedBy>Jim Gerrish</cp:lastModifiedBy>
  <dcterms:created xsi:type="dcterms:W3CDTF">2024-01-28T00:25:10Z</dcterms:created>
  <dcterms:modified xsi:type="dcterms:W3CDTF">2025-10-29T21:28:25Z</dcterms:modified>
</cp:coreProperties>
</file>